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\\home\_muw\WP\WP.IV\WSPÓLNY WP-IV\MALUCH\MALUCH 2019\WYNIKI\"/>
    </mc:Choice>
  </mc:AlternateContent>
  <xr:revisionPtr revIDLastSave="0" documentId="13_ncr:1_{EDB9B3B5-018F-43B2-A3FF-752440822892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moduł 1a" sheetId="1" r:id="rId1"/>
  </sheets>
  <definedNames>
    <definedName name="_xlnm._FilterDatabase" localSheetId="0" hidden="1">'moduł 1a'!$A$5:$U$20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1" i="1" l="1"/>
  <c r="AB21" i="1"/>
  <c r="X21" i="1"/>
  <c r="V21" i="1"/>
  <c r="O21" i="1"/>
  <c r="H21" i="1"/>
  <c r="AA6" i="1" l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H6" i="1" l="1"/>
  <c r="L6" i="1"/>
  <c r="O6" i="1"/>
  <c r="AB6" i="1" s="1"/>
  <c r="H7" i="1"/>
  <c r="L7" i="1"/>
  <c r="O7" i="1"/>
  <c r="AB7" i="1" s="1"/>
  <c r="H8" i="1"/>
  <c r="L8" i="1"/>
  <c r="O8" i="1"/>
  <c r="AB8" i="1" s="1"/>
  <c r="H9" i="1"/>
  <c r="L9" i="1"/>
  <c r="O9" i="1"/>
  <c r="AB9" i="1" s="1"/>
  <c r="H10" i="1"/>
  <c r="L10" i="1"/>
  <c r="O10" i="1"/>
  <c r="AB10" i="1" s="1"/>
  <c r="H11" i="1"/>
  <c r="L11" i="1"/>
  <c r="O11" i="1"/>
  <c r="AB11" i="1" s="1"/>
  <c r="H12" i="1"/>
  <c r="L12" i="1"/>
  <c r="O12" i="1"/>
  <c r="AB12" i="1" s="1"/>
  <c r="H13" i="1"/>
  <c r="L13" i="1"/>
  <c r="O13" i="1"/>
  <c r="AB13" i="1" s="1"/>
  <c r="H14" i="1"/>
  <c r="L14" i="1"/>
  <c r="O14" i="1"/>
  <c r="AB14" i="1" s="1"/>
  <c r="H15" i="1"/>
  <c r="L15" i="1"/>
  <c r="O15" i="1"/>
  <c r="AB15" i="1" s="1"/>
  <c r="H16" i="1"/>
  <c r="L16" i="1"/>
  <c r="O16" i="1"/>
  <c r="AB16" i="1" s="1"/>
  <c r="H17" i="1"/>
  <c r="L17" i="1"/>
  <c r="O17" i="1"/>
  <c r="AB17" i="1" s="1"/>
  <c r="H18" i="1"/>
  <c r="L18" i="1"/>
  <c r="O18" i="1"/>
  <c r="AB18" i="1" s="1"/>
  <c r="H19" i="1"/>
  <c r="L19" i="1"/>
  <c r="O19" i="1"/>
  <c r="AB19" i="1" s="1"/>
  <c r="H20" i="1"/>
  <c r="L20" i="1"/>
  <c r="O20" i="1"/>
  <c r="AB20" i="1" s="1"/>
  <c r="R17" i="1" l="1"/>
  <c r="R19" i="1"/>
  <c r="R15" i="1"/>
  <c r="R9" i="1"/>
  <c r="R7" i="1"/>
  <c r="R13" i="1"/>
  <c r="R11" i="1"/>
  <c r="R14" i="1"/>
  <c r="R16" i="1"/>
  <c r="R8" i="1"/>
  <c r="R18" i="1"/>
  <c r="R10" i="1"/>
  <c r="R6" i="1"/>
  <c r="R20" i="1"/>
  <c r="R12" i="1"/>
</calcChain>
</file>

<file path=xl/sharedStrings.xml><?xml version="1.0" encoding="utf-8"?>
<sst xmlns="http://schemas.openxmlformats.org/spreadsheetml/2006/main" count="143" uniqueCount="84">
  <si>
    <t>x</t>
  </si>
  <si>
    <t>2</t>
  </si>
  <si>
    <t>09</t>
  </si>
  <si>
    <t>10</t>
  </si>
  <si>
    <t>05</t>
  </si>
  <si>
    <t>13</t>
  </si>
  <si>
    <t>06</t>
  </si>
  <si>
    <t>03</t>
  </si>
  <si>
    <t>3</t>
  </si>
  <si>
    <t>04</t>
  </si>
  <si>
    <t>01</t>
  </si>
  <si>
    <t>08</t>
  </si>
  <si>
    <t>02</t>
  </si>
  <si>
    <t>16</t>
  </si>
  <si>
    <t>12</t>
  </si>
  <si>
    <t>11</t>
  </si>
  <si>
    <t>X</t>
  </si>
  <si>
    <t>18</t>
  </si>
  <si>
    <t>15</t>
  </si>
  <si>
    <t>14</t>
  </si>
  <si>
    <t>Wierzchosławice</t>
  </si>
  <si>
    <t>Żłobek publiczny w Bogumiłowicach, 33-121 Bogumiłowice 275</t>
  </si>
  <si>
    <t>Pałecznica</t>
  </si>
  <si>
    <t>Gmina Pałecznica - Imbramowice 43, 32-109 Pałecznica</t>
  </si>
  <si>
    <t>Koszyce</t>
  </si>
  <si>
    <t xml:space="preserve">Urząd Miasta i Gminy Koszyce ul. Elżbiety Łokietkówny 14, 32-130 Koszyce </t>
  </si>
  <si>
    <t>Chełmiec</t>
  </si>
  <si>
    <t>Gmina Chełmiec, ul. Papieska 2, 33-395 Chełmiec</t>
  </si>
  <si>
    <t>Łużna</t>
  </si>
  <si>
    <t>Żłobek Gminny w Łużnej przy Zespole Szkolno Przedszkolnym w Łużnej 38-322 Łużna 723</t>
  </si>
  <si>
    <t>Bobowa</t>
  </si>
  <si>
    <t>Gminny Żłobek w Sędziszowej, Sędziszowa 54, 38-350 Bobowa</t>
  </si>
  <si>
    <t>Skała</t>
  </si>
  <si>
    <t>Żłobek samorządowy "Bajka", ul. Topolowa 16, 32-043 Skała</t>
  </si>
  <si>
    <t>Wielka Wieś</t>
  </si>
  <si>
    <t>Żłobek Samorządowy w Modlniczce, ul. Św. Faustyny 5, 32-085 Modliniczka</t>
  </si>
  <si>
    <t>Radłów</t>
  </si>
  <si>
    <t>Publiczny żłobek w Radłowie, ul. Szkolna 1, 33-130 Radłów</t>
  </si>
  <si>
    <t>Trzciana</t>
  </si>
  <si>
    <t>Klub dziecięcy, Leszczyna 132, 32-733 Trzciana</t>
  </si>
  <si>
    <t>Wojnicz</t>
  </si>
  <si>
    <t>Żłobek w Wojniczu, ul. Rynek 30, 32-830 Wojnicz</t>
  </si>
  <si>
    <t>Lubień</t>
  </si>
  <si>
    <t>Klub dziecięcy, 32-434 Skomielna Biała 1</t>
  </si>
  <si>
    <t>Lanckorona</t>
  </si>
  <si>
    <t>Żłobek ul. Targowa 9, 34-143 Lanckorona</t>
  </si>
  <si>
    <t>Gmina Tarnów</t>
  </si>
  <si>
    <t>Gminny Żłobek "Maluszek" w Woli Rzędzińskiej</t>
  </si>
  <si>
    <t>Trzyciąż</t>
  </si>
  <si>
    <t>Samorządowe Przedszkole Integracyjne z Oddziałem Żłobkowym w Trzyciążu</t>
  </si>
  <si>
    <t>18 (12+15)</t>
  </si>
  <si>
    <t>15 (16+17)</t>
  </si>
  <si>
    <t>12 (13+14)</t>
  </si>
  <si>
    <t>8 (9+10+11)</t>
  </si>
  <si>
    <t>na dziennego opiekuna</t>
  </si>
  <si>
    <t>na żłobek i klub dziecięcy</t>
  </si>
  <si>
    <t>Dofinansowanie (zł), 
z tego:</t>
  </si>
  <si>
    <t>Środki własne (zł), 
z tego:</t>
  </si>
  <si>
    <t>dzienny opiekun</t>
  </si>
  <si>
    <t>klub dziecięcy</t>
  </si>
  <si>
    <t>żłobek</t>
  </si>
  <si>
    <t>Ogółem:</t>
  </si>
  <si>
    <t>typ gminy</t>
  </si>
  <si>
    <t>GK</t>
  </si>
  <si>
    <t>PK</t>
  </si>
  <si>
    <t>WK</t>
  </si>
  <si>
    <t>samorząd województwa</t>
  </si>
  <si>
    <t>powiat</t>
  </si>
  <si>
    <t>gmina</t>
  </si>
  <si>
    <r>
      <t>Podmiot wnioskujący</t>
    </r>
    <r>
      <rPr>
        <vertAlign val="superscript"/>
        <sz val="8"/>
        <rFont val="Arial"/>
        <family val="2"/>
        <charset val="238"/>
      </rPr>
      <t>6</t>
    </r>
  </si>
  <si>
    <t>Koszty realizacji zadania OGÓŁEM (zł), z tego:</t>
  </si>
  <si>
    <t>Wydatki na tworzenie miejsc</t>
  </si>
  <si>
    <t>Liczba tworzonych miejsc</t>
  </si>
  <si>
    <r>
      <t>Kod terytorialny GUS gminy, na terenie któej będą tworzone miejsca opieki</t>
    </r>
    <r>
      <rPr>
        <vertAlign val="superscript"/>
        <sz val="8"/>
        <rFont val="Arial"/>
        <family val="2"/>
        <charset val="238"/>
      </rPr>
      <t>2</t>
    </r>
  </si>
  <si>
    <t>Nazwa gminy, na terenie której będą tworzone miejsca opieki</t>
  </si>
  <si>
    <r>
      <t>Instytucja (nazwa, adres)</t>
    </r>
    <r>
      <rPr>
        <vertAlign val="superscript"/>
        <sz val="8"/>
        <rFont val="Arial"/>
        <family val="2"/>
        <charset val="238"/>
      </rPr>
      <t>1</t>
    </r>
  </si>
  <si>
    <t>Lp.</t>
  </si>
  <si>
    <t>Funkcjonowanie miejsc dla dzieci (z wyłączeniem dzieci niepełnosprawnych lub wymagających szczególnej opieki)</t>
  </si>
  <si>
    <t>Liczba miejsc</t>
  </si>
  <si>
    <t>Okres funkcjonowania</t>
  </si>
  <si>
    <t>Funkcjonowanie miejsc dla dzieci niepełnosprawnych lub wymagających szczególnej opieki</t>
  </si>
  <si>
    <t>Kwota dofinansowania na miejsce dla dzieci z wyłączeniem dzieci niepełnosprawnych</t>
  </si>
  <si>
    <t>Kwota dofinansowania na miejsce dla dzieci niepełnosprawnych</t>
  </si>
  <si>
    <t>Całkowita kwota dofinansowania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</si>
</sst>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" fontId="3" fillId="0" borderId="1" xfId="1" applyNumberFormat="1" applyFont="1" applyBorder="1" applyAlignment="1" applyProtection="1">
      <alignment vertical="center" wrapText="1"/>
      <protection locked="0"/>
    </xf>
    <xf numFmtId="4" fontId="3" fillId="0" borderId="2" xfId="1" applyNumberFormat="1" applyFont="1" applyBorder="1" applyAlignment="1" applyProtection="1">
      <alignment vertical="center" wrapText="1"/>
      <protection locked="0"/>
    </xf>
    <xf numFmtId="3" fontId="3" fillId="0" borderId="1" xfId="1" applyNumberFormat="1" applyFont="1" applyBorder="1" applyAlignment="1" applyProtection="1">
      <alignment horizontal="center" vertical="center" wrapText="1"/>
      <protection locked="0"/>
    </xf>
    <xf numFmtId="49" fontId="3" fillId="0" borderId="2" xfId="1" applyNumberFormat="1" applyFont="1" applyBorder="1" applyAlignment="1" applyProtection="1">
      <alignment horizontal="center" vertical="center" wrapText="1"/>
      <protection locked="0"/>
    </xf>
    <xf numFmtId="49" fontId="3" fillId="0" borderId="4" xfId="1" applyNumberFormat="1" applyFont="1" applyBorder="1" applyAlignment="1" applyProtection="1">
      <alignment horizontal="center" vertical="center" wrapText="1"/>
      <protection locked="0"/>
    </xf>
    <xf numFmtId="4" fontId="3" fillId="0" borderId="5" xfId="1" applyNumberFormat="1" applyFont="1" applyBorder="1" applyAlignment="1" applyProtection="1">
      <alignment horizontal="left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3" fontId="3" fillId="0" borderId="6" xfId="1" applyNumberFormat="1" applyFont="1" applyBorder="1" applyAlignment="1" applyProtection="1">
      <alignment horizontal="center" vertical="center" wrapText="1"/>
      <protection locked="0"/>
    </xf>
    <xf numFmtId="3" fontId="3" fillId="0" borderId="2" xfId="1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4" fontId="3" fillId="0" borderId="3" xfId="1" applyNumberFormat="1" applyFont="1" applyBorder="1" applyAlignment="1" applyProtection="1">
      <alignment vertical="center" wrapText="1"/>
      <protection locked="0"/>
    </xf>
    <xf numFmtId="0" fontId="3" fillId="0" borderId="5" xfId="1" applyFont="1" applyBorder="1" applyAlignment="1" applyProtection="1">
      <alignment horizontal="left" vertical="center" wrapText="1"/>
      <protection locked="0"/>
    </xf>
    <xf numFmtId="4" fontId="3" fillId="0" borderId="2" xfId="1" applyNumberFormat="1" applyFont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2" borderId="7" xfId="1" applyFont="1" applyFill="1" applyBorder="1" applyAlignment="1">
      <alignment horizontal="center" wrapText="1"/>
    </xf>
    <xf numFmtId="4" fontId="3" fillId="2" borderId="9" xfId="1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4" fontId="3" fillId="0" borderId="2" xfId="0" applyNumberFormat="1" applyFont="1" applyBorder="1"/>
    <xf numFmtId="4" fontId="3" fillId="0" borderId="2" xfId="1" applyNumberFormat="1" applyFont="1" applyBorder="1" applyAlignment="1">
      <alignment horizontal="center" vertical="center" wrapText="1"/>
    </xf>
    <xf numFmtId="4" fontId="3" fillId="2" borderId="7" xfId="1" applyNumberFormat="1" applyFont="1" applyFill="1" applyBorder="1" applyAlignment="1">
      <alignment horizontal="center" vertical="center" wrapText="1"/>
    </xf>
    <xf numFmtId="3" fontId="3" fillId="0" borderId="4" xfId="1" applyNumberFormat="1" applyFont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2" borderId="8" xfId="1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6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4" fontId="3" fillId="0" borderId="11" xfId="1" applyNumberFormat="1" applyFont="1" applyBorder="1" applyAlignment="1">
      <alignment horizontal="center" vertical="center" wrapText="1"/>
    </xf>
    <xf numFmtId="4" fontId="3" fillId="0" borderId="12" xfId="1" applyNumberFormat="1" applyFont="1" applyBorder="1" applyAlignment="1">
      <alignment horizontal="center" vertical="center" wrapText="1"/>
    </xf>
    <xf numFmtId="4" fontId="3" fillId="0" borderId="8" xfId="1" applyNumberFormat="1" applyFont="1" applyBorder="1" applyAlignment="1">
      <alignment horizontal="center" vertical="center" wrapText="1"/>
    </xf>
    <xf numFmtId="4" fontId="3" fillId="0" borderId="21" xfId="1" applyNumberFormat="1" applyFont="1" applyBorder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20" xfId="1" applyNumberFormat="1" applyFont="1" applyBorder="1" applyAlignment="1">
      <alignment horizontal="center" vertical="center" wrapText="1"/>
    </xf>
    <xf numFmtId="4" fontId="3" fillId="0" borderId="19" xfId="1" applyNumberFormat="1" applyFont="1" applyBorder="1" applyAlignment="1">
      <alignment horizontal="center" vertical="center" wrapText="1"/>
    </xf>
    <xf numFmtId="4" fontId="3" fillId="0" borderId="18" xfId="1" applyNumberFormat="1" applyFont="1" applyBorder="1" applyAlignment="1">
      <alignment horizontal="center" vertical="center" wrapText="1"/>
    </xf>
    <xf numFmtId="4" fontId="3" fillId="0" borderId="17" xfId="1" applyNumberFormat="1" applyFont="1" applyBorder="1" applyAlignment="1">
      <alignment horizontal="center" vertical="center" wrapText="1"/>
    </xf>
    <xf numFmtId="4" fontId="3" fillId="0" borderId="7" xfId="1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wrapText="1"/>
    </xf>
    <xf numFmtId="4" fontId="3" fillId="0" borderId="15" xfId="0" applyNumberFormat="1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8" xfId="1" applyNumberFormat="1" applyFont="1" applyBorder="1" applyAlignment="1" applyProtection="1">
      <alignment horizontal="center" vertical="center" wrapText="1"/>
      <protection locked="0"/>
    </xf>
    <xf numFmtId="3" fontId="6" fillId="0" borderId="22" xfId="0" applyNumberFormat="1" applyFont="1" applyBorder="1" applyAlignment="1">
      <alignment horizontal="center" vertical="center"/>
    </xf>
    <xf numFmtId="4" fontId="3" fillId="0" borderId="7" xfId="1" applyNumberFormat="1" applyFont="1" applyBorder="1" applyAlignment="1" applyProtection="1">
      <alignment vertical="center" wrapText="1"/>
      <protection locked="0"/>
    </xf>
    <xf numFmtId="4" fontId="6" fillId="0" borderId="22" xfId="0" applyNumberFormat="1" applyFont="1" applyBorder="1" applyAlignment="1">
      <alignment horizontal="center" vertical="center"/>
    </xf>
    <xf numFmtId="3" fontId="3" fillId="0" borderId="7" xfId="1" applyNumberFormat="1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/>
  </cellXfs>
  <cellStyles count="3">
    <cellStyle name="Normalny" xfId="0" builtinId="0"/>
    <cellStyle name="Normalny_Arkusz1" xfId="1" xr:uid="{00000000-0005-0000-0000-000001000000}"/>
    <cellStyle name="Procen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2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22" sqref="L22"/>
    </sheetView>
  </sheetViews>
  <sheetFormatPr defaultRowHeight="12" x14ac:dyDescent="0.2"/>
  <cols>
    <col min="1" max="1" width="9.42578125" style="2" bestFit="1" customWidth="1"/>
    <col min="2" max="2" width="17" style="2" customWidth="1"/>
    <col min="3" max="3" width="19" style="31" customWidth="1"/>
    <col min="4" max="7" width="9.42578125" style="2" bestFit="1" customWidth="1"/>
    <col min="8" max="8" width="10.28515625" style="2" customWidth="1"/>
    <col min="9" max="11" width="9.42578125" style="2" bestFit="1" customWidth="1"/>
    <col min="12" max="12" width="14.42578125" style="36" customWidth="1"/>
    <col min="13" max="13" width="14.5703125" style="36" customWidth="1"/>
    <col min="14" max="14" width="9.85546875" style="36" bestFit="1" customWidth="1"/>
    <col min="15" max="16" width="14.85546875" style="36" bestFit="1" customWidth="1"/>
    <col min="17" max="17" width="9.85546875" style="36" bestFit="1" customWidth="1"/>
    <col min="18" max="18" width="14.85546875" style="36" bestFit="1" customWidth="1"/>
    <col min="19" max="19" width="9.140625" style="31"/>
    <col min="20" max="21" width="9.140625" style="2"/>
    <col min="22" max="22" width="14.85546875" style="2" customWidth="1"/>
    <col min="23" max="23" width="15" style="2" customWidth="1"/>
    <col min="24" max="24" width="12.140625" style="2" customWidth="1"/>
    <col min="25" max="25" width="10.5703125" style="2" customWidth="1"/>
    <col min="26" max="27" width="9.28515625" style="36" bestFit="1" customWidth="1"/>
    <col min="28" max="28" width="10.85546875" style="36" bestFit="1" customWidth="1"/>
    <col min="29" max="16384" width="9.140625" style="1"/>
  </cols>
  <sheetData>
    <row r="1" spans="1:28" ht="12" customHeight="1" x14ac:dyDescent="0.2">
      <c r="A1" s="45" t="s">
        <v>76</v>
      </c>
      <c r="B1" s="45" t="s">
        <v>75</v>
      </c>
      <c r="C1" s="45" t="s">
        <v>74</v>
      </c>
      <c r="D1" s="52" t="s">
        <v>73</v>
      </c>
      <c r="E1" s="53"/>
      <c r="F1" s="53"/>
      <c r="G1" s="54"/>
      <c r="H1" s="45" t="s">
        <v>72</v>
      </c>
      <c r="I1" s="45"/>
      <c r="J1" s="61"/>
      <c r="K1" s="61"/>
      <c r="L1" s="62" t="s">
        <v>71</v>
      </c>
      <c r="M1" s="63"/>
      <c r="N1" s="63"/>
      <c r="O1" s="63"/>
      <c r="P1" s="63"/>
      <c r="Q1" s="64"/>
      <c r="R1" s="71" t="s">
        <v>70</v>
      </c>
      <c r="S1" s="74" t="s">
        <v>69</v>
      </c>
      <c r="T1" s="75"/>
      <c r="U1" s="75"/>
      <c r="V1" s="85" t="s">
        <v>77</v>
      </c>
      <c r="W1" s="85"/>
      <c r="X1" s="85" t="s">
        <v>80</v>
      </c>
      <c r="Y1" s="85"/>
      <c r="Z1" s="44" t="s">
        <v>81</v>
      </c>
      <c r="AA1" s="44" t="s">
        <v>82</v>
      </c>
      <c r="AB1" s="44" t="s">
        <v>83</v>
      </c>
    </row>
    <row r="2" spans="1:28" x14ac:dyDescent="0.2">
      <c r="A2" s="46"/>
      <c r="B2" s="48"/>
      <c r="C2" s="50"/>
      <c r="D2" s="55"/>
      <c r="E2" s="56"/>
      <c r="F2" s="56"/>
      <c r="G2" s="57"/>
      <c r="H2" s="46"/>
      <c r="I2" s="46"/>
      <c r="J2" s="46"/>
      <c r="K2" s="46"/>
      <c r="L2" s="65"/>
      <c r="M2" s="66"/>
      <c r="N2" s="66"/>
      <c r="O2" s="66"/>
      <c r="P2" s="66"/>
      <c r="Q2" s="67"/>
      <c r="R2" s="72"/>
      <c r="S2" s="76" t="s">
        <v>68</v>
      </c>
      <c r="T2" s="79" t="s">
        <v>67</v>
      </c>
      <c r="U2" s="82" t="s">
        <v>66</v>
      </c>
      <c r="V2" s="85"/>
      <c r="W2" s="85"/>
      <c r="X2" s="85"/>
      <c r="Y2" s="85"/>
      <c r="Z2" s="44"/>
      <c r="AA2" s="44"/>
      <c r="AB2" s="44"/>
    </row>
    <row r="3" spans="1:28" x14ac:dyDescent="0.2">
      <c r="A3" s="46"/>
      <c r="B3" s="48"/>
      <c r="C3" s="50"/>
      <c r="D3" s="58"/>
      <c r="E3" s="59"/>
      <c r="F3" s="59"/>
      <c r="G3" s="60"/>
      <c r="H3" s="47"/>
      <c r="I3" s="47"/>
      <c r="J3" s="47"/>
      <c r="K3" s="47"/>
      <c r="L3" s="68"/>
      <c r="M3" s="69"/>
      <c r="N3" s="69"/>
      <c r="O3" s="69"/>
      <c r="P3" s="69"/>
      <c r="Q3" s="70"/>
      <c r="R3" s="72"/>
      <c r="S3" s="77"/>
      <c r="T3" s="80"/>
      <c r="U3" s="83"/>
      <c r="V3" s="85"/>
      <c r="W3" s="85"/>
      <c r="X3" s="85"/>
      <c r="Y3" s="85"/>
      <c r="Z3" s="44"/>
      <c r="AA3" s="44"/>
      <c r="AB3" s="44"/>
    </row>
    <row r="4" spans="1:28" ht="33.75" x14ac:dyDescent="0.2">
      <c r="A4" s="47"/>
      <c r="B4" s="49"/>
      <c r="C4" s="51"/>
      <c r="D4" s="27" t="s">
        <v>65</v>
      </c>
      <c r="E4" s="27" t="s">
        <v>64</v>
      </c>
      <c r="F4" s="27" t="s">
        <v>63</v>
      </c>
      <c r="G4" s="28" t="s">
        <v>62</v>
      </c>
      <c r="H4" s="28" t="s">
        <v>61</v>
      </c>
      <c r="I4" s="27" t="s">
        <v>60</v>
      </c>
      <c r="J4" s="27" t="s">
        <v>59</v>
      </c>
      <c r="K4" s="27" t="s">
        <v>58</v>
      </c>
      <c r="L4" s="38" t="s">
        <v>57</v>
      </c>
      <c r="M4" s="38" t="s">
        <v>55</v>
      </c>
      <c r="N4" s="38" t="s">
        <v>54</v>
      </c>
      <c r="O4" s="38" t="s">
        <v>56</v>
      </c>
      <c r="P4" s="38" t="s">
        <v>55</v>
      </c>
      <c r="Q4" s="38" t="s">
        <v>54</v>
      </c>
      <c r="R4" s="73"/>
      <c r="S4" s="78"/>
      <c r="T4" s="81"/>
      <c r="U4" s="84"/>
      <c r="V4" s="42" t="s">
        <v>78</v>
      </c>
      <c r="W4" s="42" t="s">
        <v>79</v>
      </c>
      <c r="X4" s="42" t="s">
        <v>78</v>
      </c>
      <c r="Y4" s="42" t="s">
        <v>79</v>
      </c>
      <c r="Z4" s="44"/>
      <c r="AA4" s="44"/>
      <c r="AB4" s="44"/>
    </row>
    <row r="5" spans="1:28" x14ac:dyDescent="0.2">
      <c r="A5" s="19">
        <v>1</v>
      </c>
      <c r="B5" s="26">
        <v>2</v>
      </c>
      <c r="C5" s="25">
        <v>3</v>
      </c>
      <c r="D5" s="24">
        <v>4</v>
      </c>
      <c r="E5" s="20">
        <v>5</v>
      </c>
      <c r="F5" s="23">
        <v>6</v>
      </c>
      <c r="G5" s="22">
        <v>7</v>
      </c>
      <c r="H5" s="21" t="s">
        <v>53</v>
      </c>
      <c r="I5" s="21">
        <v>9</v>
      </c>
      <c r="J5" s="20">
        <v>10</v>
      </c>
      <c r="K5" s="19">
        <v>11</v>
      </c>
      <c r="L5" s="35" t="s">
        <v>52</v>
      </c>
      <c r="M5" s="43">
        <v>13</v>
      </c>
      <c r="N5" s="43">
        <v>14</v>
      </c>
      <c r="O5" s="39" t="s">
        <v>51</v>
      </c>
      <c r="P5" s="43">
        <v>16</v>
      </c>
      <c r="Q5" s="43">
        <v>17</v>
      </c>
      <c r="R5" s="35" t="s">
        <v>50</v>
      </c>
      <c r="S5" s="34">
        <v>19</v>
      </c>
      <c r="T5" s="18">
        <v>20</v>
      </c>
      <c r="U5" s="17">
        <v>21</v>
      </c>
      <c r="V5" s="41">
        <v>22</v>
      </c>
      <c r="W5" s="41">
        <v>23</v>
      </c>
      <c r="X5" s="41">
        <v>24</v>
      </c>
      <c r="Y5" s="41">
        <v>25</v>
      </c>
      <c r="Z5" s="41">
        <v>26</v>
      </c>
      <c r="AA5" s="41">
        <v>27</v>
      </c>
      <c r="AB5" s="41">
        <v>28</v>
      </c>
    </row>
    <row r="6" spans="1:28" ht="56.25" x14ac:dyDescent="0.2">
      <c r="A6" s="10">
        <v>1</v>
      </c>
      <c r="B6" s="9" t="s">
        <v>49</v>
      </c>
      <c r="C6" s="16" t="s">
        <v>48</v>
      </c>
      <c r="D6" s="7" t="s">
        <v>14</v>
      </c>
      <c r="E6" s="7" t="s">
        <v>14</v>
      </c>
      <c r="F6" s="8" t="s">
        <v>6</v>
      </c>
      <c r="G6" s="7" t="s">
        <v>1</v>
      </c>
      <c r="H6" s="6">
        <f t="shared" ref="H6:H20" si="0">I6+J6+K6</f>
        <v>25</v>
      </c>
      <c r="I6" s="6">
        <v>25</v>
      </c>
      <c r="J6" s="12"/>
      <c r="K6" s="11"/>
      <c r="L6" s="14">
        <f t="shared" ref="L6:L20" si="1">M6+N6</f>
        <v>1290000</v>
      </c>
      <c r="M6" s="4">
        <v>1290000</v>
      </c>
      <c r="N6" s="4"/>
      <c r="O6" s="5">
        <f t="shared" ref="O6:O20" si="2">P6+Q6</f>
        <v>750000</v>
      </c>
      <c r="P6" s="4">
        <v>750000</v>
      </c>
      <c r="Q6" s="4"/>
      <c r="R6" s="14">
        <f t="shared" ref="R6:R20" si="3">L6+O6</f>
        <v>2040000</v>
      </c>
      <c r="S6" s="33" t="s">
        <v>0</v>
      </c>
      <c r="T6" s="13"/>
      <c r="U6" s="32"/>
      <c r="V6" s="12">
        <v>0</v>
      </c>
      <c r="W6" s="12">
        <v>0</v>
      </c>
      <c r="X6" s="12">
        <v>0</v>
      </c>
      <c r="Y6" s="40">
        <v>0</v>
      </c>
      <c r="Z6" s="37">
        <f t="shared" ref="Z6:Z20" si="4">(V6*W6)*100</f>
        <v>0</v>
      </c>
      <c r="AA6" s="37">
        <f t="shared" ref="AA6:AA20" si="5">(X6*Y6)*500</f>
        <v>0</v>
      </c>
      <c r="AB6" s="37">
        <f t="shared" ref="AB6:AB20" si="6">O6+Z6+AA6</f>
        <v>750000</v>
      </c>
    </row>
    <row r="7" spans="1:28" ht="33.75" x14ac:dyDescent="0.2">
      <c r="A7" s="10">
        <v>2</v>
      </c>
      <c r="B7" s="9" t="s">
        <v>47</v>
      </c>
      <c r="C7" s="16" t="s">
        <v>46</v>
      </c>
      <c r="D7" s="7" t="s">
        <v>14</v>
      </c>
      <c r="E7" s="7" t="s">
        <v>13</v>
      </c>
      <c r="F7" s="8" t="s">
        <v>2</v>
      </c>
      <c r="G7" s="7" t="s">
        <v>1</v>
      </c>
      <c r="H7" s="6">
        <f t="shared" si="0"/>
        <v>29</v>
      </c>
      <c r="I7" s="6">
        <v>29</v>
      </c>
      <c r="J7" s="12"/>
      <c r="K7" s="11"/>
      <c r="L7" s="14">
        <f t="shared" si="1"/>
        <v>188040</v>
      </c>
      <c r="M7" s="4">
        <v>188040</v>
      </c>
      <c r="N7" s="4"/>
      <c r="O7" s="5">
        <f t="shared" si="2"/>
        <v>752162</v>
      </c>
      <c r="P7" s="4">
        <v>752162</v>
      </c>
      <c r="Q7" s="4"/>
      <c r="R7" s="14">
        <f t="shared" si="3"/>
        <v>940202</v>
      </c>
      <c r="S7" s="33" t="s">
        <v>0</v>
      </c>
      <c r="T7" s="13"/>
      <c r="U7" s="32"/>
      <c r="V7" s="12">
        <v>0</v>
      </c>
      <c r="W7" s="12">
        <v>0</v>
      </c>
      <c r="X7" s="12">
        <v>0</v>
      </c>
      <c r="Y7" s="40">
        <v>0</v>
      </c>
      <c r="Z7" s="37">
        <f t="shared" si="4"/>
        <v>0</v>
      </c>
      <c r="AA7" s="37">
        <f t="shared" si="5"/>
        <v>0</v>
      </c>
      <c r="AB7" s="37">
        <f t="shared" si="6"/>
        <v>752162</v>
      </c>
    </row>
    <row r="8" spans="1:28" ht="22.5" x14ac:dyDescent="0.2">
      <c r="A8" s="10">
        <v>3</v>
      </c>
      <c r="B8" s="9" t="s">
        <v>45</v>
      </c>
      <c r="C8" s="16" t="s">
        <v>44</v>
      </c>
      <c r="D8" s="7" t="s">
        <v>14</v>
      </c>
      <c r="E8" s="7" t="s">
        <v>17</v>
      </c>
      <c r="F8" s="8" t="s">
        <v>9</v>
      </c>
      <c r="G8" s="7" t="s">
        <v>1</v>
      </c>
      <c r="H8" s="6">
        <f t="shared" si="0"/>
        <v>16</v>
      </c>
      <c r="I8" s="6">
        <v>16</v>
      </c>
      <c r="J8" s="12"/>
      <c r="K8" s="11"/>
      <c r="L8" s="14">
        <f t="shared" si="1"/>
        <v>86480</v>
      </c>
      <c r="M8" s="4">
        <v>86480</v>
      </c>
      <c r="N8" s="4"/>
      <c r="O8" s="5">
        <f t="shared" si="2"/>
        <v>345920</v>
      </c>
      <c r="P8" s="4">
        <v>345920</v>
      </c>
      <c r="Q8" s="4"/>
      <c r="R8" s="14">
        <f t="shared" si="3"/>
        <v>432400</v>
      </c>
      <c r="S8" s="29" t="s">
        <v>0</v>
      </c>
      <c r="T8" s="13"/>
      <c r="U8" s="32"/>
      <c r="V8" s="12">
        <v>0</v>
      </c>
      <c r="W8" s="12">
        <v>0</v>
      </c>
      <c r="X8" s="12">
        <v>0</v>
      </c>
      <c r="Y8" s="40">
        <v>0</v>
      </c>
      <c r="Z8" s="37">
        <f t="shared" si="4"/>
        <v>0</v>
      </c>
      <c r="AA8" s="37">
        <f t="shared" si="5"/>
        <v>0</v>
      </c>
      <c r="AB8" s="37">
        <f t="shared" si="6"/>
        <v>345920</v>
      </c>
    </row>
    <row r="9" spans="1:28" ht="22.5" x14ac:dyDescent="0.2">
      <c r="A9" s="10">
        <v>4</v>
      </c>
      <c r="B9" s="9" t="s">
        <v>43</v>
      </c>
      <c r="C9" s="16" t="s">
        <v>42</v>
      </c>
      <c r="D9" s="7" t="s">
        <v>14</v>
      </c>
      <c r="E9" s="7" t="s">
        <v>2</v>
      </c>
      <c r="F9" s="8" t="s">
        <v>12</v>
      </c>
      <c r="G9" s="7" t="s">
        <v>1</v>
      </c>
      <c r="H9" s="6">
        <f t="shared" si="0"/>
        <v>15</v>
      </c>
      <c r="I9" s="6">
        <v>0</v>
      </c>
      <c r="J9" s="12">
        <v>15</v>
      </c>
      <c r="K9" s="11"/>
      <c r="L9" s="14">
        <f t="shared" si="1"/>
        <v>8500</v>
      </c>
      <c r="M9" s="4">
        <v>8500</v>
      </c>
      <c r="N9" s="4"/>
      <c r="O9" s="5">
        <f t="shared" si="2"/>
        <v>34000</v>
      </c>
      <c r="P9" s="4">
        <v>34000</v>
      </c>
      <c r="Q9" s="4"/>
      <c r="R9" s="14">
        <f t="shared" si="3"/>
        <v>42500</v>
      </c>
      <c r="S9" s="29" t="s">
        <v>0</v>
      </c>
      <c r="T9" s="13"/>
      <c r="U9" s="32"/>
      <c r="V9" s="12">
        <v>15</v>
      </c>
      <c r="W9" s="12">
        <v>10</v>
      </c>
      <c r="X9" s="12">
        <v>0</v>
      </c>
      <c r="Y9" s="40">
        <v>0</v>
      </c>
      <c r="Z9" s="37">
        <f t="shared" si="4"/>
        <v>15000</v>
      </c>
      <c r="AA9" s="37">
        <f t="shared" si="5"/>
        <v>0</v>
      </c>
      <c r="AB9" s="37">
        <f t="shared" si="6"/>
        <v>49000</v>
      </c>
    </row>
    <row r="10" spans="1:28" ht="33.75" x14ac:dyDescent="0.2">
      <c r="A10" s="10">
        <v>5</v>
      </c>
      <c r="B10" s="9" t="s">
        <v>41</v>
      </c>
      <c r="C10" s="16" t="s">
        <v>40</v>
      </c>
      <c r="D10" s="7" t="s">
        <v>14</v>
      </c>
      <c r="E10" s="7" t="s">
        <v>13</v>
      </c>
      <c r="F10" s="8" t="s">
        <v>5</v>
      </c>
      <c r="G10" s="7" t="s">
        <v>8</v>
      </c>
      <c r="H10" s="6">
        <f t="shared" si="0"/>
        <v>5</v>
      </c>
      <c r="I10" s="6">
        <v>5</v>
      </c>
      <c r="J10" s="12"/>
      <c r="K10" s="11"/>
      <c r="L10" s="14">
        <f t="shared" si="1"/>
        <v>37500</v>
      </c>
      <c r="M10" s="4">
        <v>37500</v>
      </c>
      <c r="N10" s="4"/>
      <c r="O10" s="5">
        <f t="shared" si="2"/>
        <v>150000</v>
      </c>
      <c r="P10" s="4">
        <v>150000</v>
      </c>
      <c r="Q10" s="4"/>
      <c r="R10" s="14">
        <f t="shared" si="3"/>
        <v>187500</v>
      </c>
      <c r="S10" s="29" t="s">
        <v>0</v>
      </c>
      <c r="T10" s="13"/>
      <c r="U10" s="32"/>
      <c r="V10" s="12">
        <v>5</v>
      </c>
      <c r="W10" s="12">
        <v>6</v>
      </c>
      <c r="X10" s="12">
        <v>0</v>
      </c>
      <c r="Y10" s="40">
        <v>0</v>
      </c>
      <c r="Z10" s="37">
        <f t="shared" si="4"/>
        <v>3000</v>
      </c>
      <c r="AA10" s="37">
        <f t="shared" si="5"/>
        <v>0</v>
      </c>
      <c r="AB10" s="37">
        <f t="shared" si="6"/>
        <v>153000</v>
      </c>
    </row>
    <row r="11" spans="1:28" ht="33.75" x14ac:dyDescent="0.2">
      <c r="A11" s="10">
        <v>6</v>
      </c>
      <c r="B11" s="9" t="s">
        <v>39</v>
      </c>
      <c r="C11" s="16" t="s">
        <v>38</v>
      </c>
      <c r="D11" s="7" t="s">
        <v>14</v>
      </c>
      <c r="E11" s="7" t="s">
        <v>10</v>
      </c>
      <c r="F11" s="8" t="s">
        <v>11</v>
      </c>
      <c r="G11" s="7" t="s">
        <v>1</v>
      </c>
      <c r="H11" s="6">
        <f t="shared" si="0"/>
        <v>10</v>
      </c>
      <c r="I11" s="6"/>
      <c r="J11" s="12">
        <v>10</v>
      </c>
      <c r="K11" s="11"/>
      <c r="L11" s="14">
        <f t="shared" si="1"/>
        <v>71595.45</v>
      </c>
      <c r="M11" s="4">
        <v>71595.45</v>
      </c>
      <c r="N11" s="4"/>
      <c r="O11" s="5">
        <f t="shared" si="2"/>
        <v>286381.8</v>
      </c>
      <c r="P11" s="4">
        <v>286381.8</v>
      </c>
      <c r="Q11" s="4"/>
      <c r="R11" s="14">
        <f t="shared" si="3"/>
        <v>357977.25</v>
      </c>
      <c r="S11" s="29" t="s">
        <v>0</v>
      </c>
      <c r="T11" s="13"/>
      <c r="U11" s="32"/>
      <c r="V11" s="12">
        <v>0</v>
      </c>
      <c r="W11" s="12">
        <v>0</v>
      </c>
      <c r="X11" s="12">
        <v>0</v>
      </c>
      <c r="Y11" s="40">
        <v>0</v>
      </c>
      <c r="Z11" s="37">
        <f t="shared" si="4"/>
        <v>0</v>
      </c>
      <c r="AA11" s="37">
        <f t="shared" si="5"/>
        <v>0</v>
      </c>
      <c r="AB11" s="37">
        <f t="shared" si="6"/>
        <v>286381.8</v>
      </c>
    </row>
    <row r="12" spans="1:28" ht="33.75" x14ac:dyDescent="0.2">
      <c r="A12" s="10">
        <v>7</v>
      </c>
      <c r="B12" s="9" t="s">
        <v>37</v>
      </c>
      <c r="C12" s="16" t="s">
        <v>36</v>
      </c>
      <c r="D12" s="7" t="s">
        <v>14</v>
      </c>
      <c r="E12" s="7" t="s">
        <v>13</v>
      </c>
      <c r="F12" s="8" t="s">
        <v>4</v>
      </c>
      <c r="G12" s="7" t="s">
        <v>8</v>
      </c>
      <c r="H12" s="6">
        <f t="shared" si="0"/>
        <v>20</v>
      </c>
      <c r="I12" s="6">
        <v>20</v>
      </c>
      <c r="J12" s="12"/>
      <c r="K12" s="11"/>
      <c r="L12" s="14">
        <f t="shared" si="1"/>
        <v>211587</v>
      </c>
      <c r="M12" s="4">
        <v>211587</v>
      </c>
      <c r="N12" s="4"/>
      <c r="O12" s="5">
        <f t="shared" si="2"/>
        <v>600000</v>
      </c>
      <c r="P12" s="4">
        <v>600000</v>
      </c>
      <c r="Q12" s="4"/>
      <c r="R12" s="14">
        <f t="shared" si="3"/>
        <v>811587</v>
      </c>
      <c r="S12" s="29" t="s">
        <v>0</v>
      </c>
      <c r="T12" s="13"/>
      <c r="U12" s="32"/>
      <c r="V12" s="12">
        <v>0</v>
      </c>
      <c r="W12" s="12">
        <v>0</v>
      </c>
      <c r="X12" s="12">
        <v>0</v>
      </c>
      <c r="Y12" s="40">
        <v>0</v>
      </c>
      <c r="Z12" s="37">
        <f t="shared" si="4"/>
        <v>0</v>
      </c>
      <c r="AA12" s="37">
        <f t="shared" si="5"/>
        <v>0</v>
      </c>
      <c r="AB12" s="37">
        <f t="shared" si="6"/>
        <v>600000</v>
      </c>
    </row>
    <row r="13" spans="1:28" ht="45" x14ac:dyDescent="0.2">
      <c r="A13" s="10">
        <v>8</v>
      </c>
      <c r="B13" s="9" t="s">
        <v>35</v>
      </c>
      <c r="C13" s="16" t="s">
        <v>34</v>
      </c>
      <c r="D13" s="7" t="s">
        <v>14</v>
      </c>
      <c r="E13" s="7" t="s">
        <v>6</v>
      </c>
      <c r="F13" s="8" t="s">
        <v>18</v>
      </c>
      <c r="G13" s="7" t="s">
        <v>1</v>
      </c>
      <c r="H13" s="6">
        <f t="shared" si="0"/>
        <v>24</v>
      </c>
      <c r="I13" s="6">
        <v>24</v>
      </c>
      <c r="J13" s="12"/>
      <c r="K13" s="11"/>
      <c r="L13" s="14">
        <f t="shared" si="1"/>
        <v>47245</v>
      </c>
      <c r="M13" s="4">
        <v>47245</v>
      </c>
      <c r="N13" s="4"/>
      <c r="O13" s="5">
        <f t="shared" si="2"/>
        <v>188979</v>
      </c>
      <c r="P13" s="4">
        <v>188979</v>
      </c>
      <c r="Q13" s="4"/>
      <c r="R13" s="14">
        <f t="shared" si="3"/>
        <v>236224</v>
      </c>
      <c r="S13" s="33" t="s">
        <v>0</v>
      </c>
      <c r="T13" s="13"/>
      <c r="U13" s="32"/>
      <c r="V13" s="12">
        <v>24</v>
      </c>
      <c r="W13" s="12">
        <v>4</v>
      </c>
      <c r="X13" s="12">
        <v>0</v>
      </c>
      <c r="Y13" s="40">
        <v>0</v>
      </c>
      <c r="Z13" s="37">
        <f t="shared" si="4"/>
        <v>9600</v>
      </c>
      <c r="AA13" s="37">
        <f t="shared" si="5"/>
        <v>0</v>
      </c>
      <c r="AB13" s="37">
        <f t="shared" si="6"/>
        <v>198579</v>
      </c>
    </row>
    <row r="14" spans="1:28" ht="33.75" x14ac:dyDescent="0.2">
      <c r="A14" s="10">
        <v>9</v>
      </c>
      <c r="B14" s="9" t="s">
        <v>33</v>
      </c>
      <c r="C14" s="16" t="s">
        <v>32</v>
      </c>
      <c r="D14" s="7" t="s">
        <v>14</v>
      </c>
      <c r="E14" s="7" t="s">
        <v>6</v>
      </c>
      <c r="F14" s="8" t="s">
        <v>3</v>
      </c>
      <c r="G14" s="7" t="s">
        <v>8</v>
      </c>
      <c r="H14" s="6">
        <f t="shared" si="0"/>
        <v>30</v>
      </c>
      <c r="I14" s="6">
        <v>30</v>
      </c>
      <c r="J14" s="12"/>
      <c r="K14" s="11"/>
      <c r="L14" s="14">
        <f t="shared" si="1"/>
        <v>444226</v>
      </c>
      <c r="M14" s="4">
        <v>444226</v>
      </c>
      <c r="N14" s="4"/>
      <c r="O14" s="5">
        <f t="shared" si="2"/>
        <v>900000</v>
      </c>
      <c r="P14" s="4">
        <v>900000</v>
      </c>
      <c r="Q14" s="4"/>
      <c r="R14" s="14">
        <f t="shared" si="3"/>
        <v>1344226</v>
      </c>
      <c r="S14" s="33" t="s">
        <v>16</v>
      </c>
      <c r="T14" s="13"/>
      <c r="U14" s="32"/>
      <c r="V14" s="12">
        <v>0</v>
      </c>
      <c r="W14" s="12">
        <v>0</v>
      </c>
      <c r="X14" s="12">
        <v>0</v>
      </c>
      <c r="Y14" s="40">
        <v>0</v>
      </c>
      <c r="Z14" s="37">
        <f t="shared" si="4"/>
        <v>0</v>
      </c>
      <c r="AA14" s="37">
        <f t="shared" si="5"/>
        <v>0</v>
      </c>
      <c r="AB14" s="37">
        <f t="shared" si="6"/>
        <v>900000</v>
      </c>
    </row>
    <row r="15" spans="1:28" ht="45" x14ac:dyDescent="0.2">
      <c r="A15" s="10">
        <v>10</v>
      </c>
      <c r="B15" s="15" t="s">
        <v>31</v>
      </c>
      <c r="C15" s="30" t="s">
        <v>30</v>
      </c>
      <c r="D15" s="7" t="s">
        <v>14</v>
      </c>
      <c r="E15" s="7" t="s">
        <v>4</v>
      </c>
      <c r="F15" s="8" t="s">
        <v>7</v>
      </c>
      <c r="G15" s="7" t="s">
        <v>8</v>
      </c>
      <c r="H15" s="6">
        <f t="shared" si="0"/>
        <v>10</v>
      </c>
      <c r="I15" s="6">
        <v>10</v>
      </c>
      <c r="J15" s="12"/>
      <c r="K15" s="11"/>
      <c r="L15" s="14">
        <f t="shared" si="1"/>
        <v>60000</v>
      </c>
      <c r="M15" s="4">
        <v>60000</v>
      </c>
      <c r="N15" s="4"/>
      <c r="O15" s="5">
        <f t="shared" si="2"/>
        <v>240000</v>
      </c>
      <c r="P15" s="4">
        <v>240000</v>
      </c>
      <c r="Q15" s="4"/>
      <c r="R15" s="14">
        <f t="shared" si="3"/>
        <v>300000</v>
      </c>
      <c r="S15" s="33" t="s">
        <v>0</v>
      </c>
      <c r="T15" s="13"/>
      <c r="U15" s="32"/>
      <c r="V15" s="12">
        <v>10</v>
      </c>
      <c r="W15" s="12">
        <v>4</v>
      </c>
      <c r="X15" s="12">
        <v>0</v>
      </c>
      <c r="Y15" s="40">
        <v>0</v>
      </c>
      <c r="Z15" s="37">
        <f t="shared" si="4"/>
        <v>4000</v>
      </c>
      <c r="AA15" s="37">
        <f t="shared" si="5"/>
        <v>0</v>
      </c>
      <c r="AB15" s="37">
        <f t="shared" si="6"/>
        <v>244000</v>
      </c>
    </row>
    <row r="16" spans="1:28" ht="67.5" x14ac:dyDescent="0.2">
      <c r="A16" s="10">
        <v>11</v>
      </c>
      <c r="B16" s="15" t="s">
        <v>29</v>
      </c>
      <c r="C16" s="30" t="s">
        <v>28</v>
      </c>
      <c r="D16" s="7" t="s">
        <v>14</v>
      </c>
      <c r="E16" s="7" t="s">
        <v>4</v>
      </c>
      <c r="F16" s="8" t="s">
        <v>6</v>
      </c>
      <c r="G16" s="7" t="s">
        <v>1</v>
      </c>
      <c r="H16" s="6">
        <f t="shared" si="0"/>
        <v>11</v>
      </c>
      <c r="I16" s="6">
        <v>11</v>
      </c>
      <c r="J16" s="12"/>
      <c r="K16" s="11"/>
      <c r="L16" s="14">
        <f t="shared" si="1"/>
        <v>80000</v>
      </c>
      <c r="M16" s="4">
        <v>80000</v>
      </c>
      <c r="N16" s="4"/>
      <c r="O16" s="5">
        <f t="shared" si="2"/>
        <v>320000</v>
      </c>
      <c r="P16" s="4">
        <v>320000</v>
      </c>
      <c r="Q16" s="4"/>
      <c r="R16" s="14">
        <f t="shared" si="3"/>
        <v>400000</v>
      </c>
      <c r="S16" s="29" t="s">
        <v>0</v>
      </c>
      <c r="T16" s="13"/>
      <c r="U16" s="32"/>
      <c r="V16" s="12">
        <v>11</v>
      </c>
      <c r="W16" s="12">
        <v>3</v>
      </c>
      <c r="X16" s="12">
        <v>0</v>
      </c>
      <c r="Y16" s="40">
        <v>0</v>
      </c>
      <c r="Z16" s="37">
        <f t="shared" si="4"/>
        <v>3300</v>
      </c>
      <c r="AA16" s="37">
        <f t="shared" si="5"/>
        <v>0</v>
      </c>
      <c r="AB16" s="37">
        <f t="shared" si="6"/>
        <v>323300</v>
      </c>
    </row>
    <row r="17" spans="1:28" ht="33.75" x14ac:dyDescent="0.2">
      <c r="A17" s="10">
        <v>12</v>
      </c>
      <c r="B17" s="15" t="s">
        <v>27</v>
      </c>
      <c r="C17" s="30" t="s">
        <v>26</v>
      </c>
      <c r="D17" s="7" t="s">
        <v>14</v>
      </c>
      <c r="E17" s="7" t="s">
        <v>3</v>
      </c>
      <c r="F17" s="8" t="s">
        <v>12</v>
      </c>
      <c r="G17" s="7" t="s">
        <v>1</v>
      </c>
      <c r="H17" s="6">
        <f t="shared" si="0"/>
        <v>25</v>
      </c>
      <c r="I17" s="6">
        <v>25</v>
      </c>
      <c r="J17" s="12"/>
      <c r="K17" s="11"/>
      <c r="L17" s="14">
        <f t="shared" si="1"/>
        <v>420223.07</v>
      </c>
      <c r="M17" s="4">
        <v>420223.07</v>
      </c>
      <c r="N17" s="4"/>
      <c r="O17" s="5">
        <f t="shared" si="2"/>
        <v>750000</v>
      </c>
      <c r="P17" s="4">
        <v>750000</v>
      </c>
      <c r="Q17" s="4"/>
      <c r="R17" s="14">
        <f t="shared" si="3"/>
        <v>1170223.07</v>
      </c>
      <c r="S17" s="29" t="s">
        <v>0</v>
      </c>
      <c r="T17" s="13"/>
      <c r="U17" s="32"/>
      <c r="V17" s="12">
        <v>0</v>
      </c>
      <c r="W17" s="12">
        <v>0</v>
      </c>
      <c r="X17" s="12">
        <v>0</v>
      </c>
      <c r="Y17" s="40">
        <v>0</v>
      </c>
      <c r="Z17" s="37">
        <f t="shared" si="4"/>
        <v>0</v>
      </c>
      <c r="AA17" s="37">
        <f t="shared" si="5"/>
        <v>0</v>
      </c>
      <c r="AB17" s="37">
        <f t="shared" si="6"/>
        <v>750000</v>
      </c>
    </row>
    <row r="18" spans="1:28" ht="45" x14ac:dyDescent="0.2">
      <c r="A18" s="10">
        <v>13</v>
      </c>
      <c r="B18" s="15" t="s">
        <v>25</v>
      </c>
      <c r="C18" s="30" t="s">
        <v>24</v>
      </c>
      <c r="D18" s="7" t="s">
        <v>14</v>
      </c>
      <c r="E18" s="7" t="s">
        <v>19</v>
      </c>
      <c r="F18" s="8" t="s">
        <v>12</v>
      </c>
      <c r="G18" s="7" t="s">
        <v>1</v>
      </c>
      <c r="H18" s="6">
        <f t="shared" si="0"/>
        <v>8</v>
      </c>
      <c r="I18" s="6"/>
      <c r="J18" s="12">
        <v>8</v>
      </c>
      <c r="K18" s="11"/>
      <c r="L18" s="14">
        <f t="shared" si="1"/>
        <v>31238</v>
      </c>
      <c r="M18" s="4">
        <v>31238</v>
      </c>
      <c r="N18" s="4"/>
      <c r="O18" s="5">
        <f t="shared" si="2"/>
        <v>124952</v>
      </c>
      <c r="P18" s="4">
        <v>124952</v>
      </c>
      <c r="Q18" s="4"/>
      <c r="R18" s="14">
        <f t="shared" si="3"/>
        <v>156190</v>
      </c>
      <c r="S18" s="29" t="s">
        <v>0</v>
      </c>
      <c r="T18" s="13"/>
      <c r="U18" s="32"/>
      <c r="V18" s="12">
        <v>8</v>
      </c>
      <c r="W18" s="12">
        <v>3</v>
      </c>
      <c r="X18" s="12">
        <v>0</v>
      </c>
      <c r="Y18" s="40">
        <v>0</v>
      </c>
      <c r="Z18" s="37">
        <f t="shared" si="4"/>
        <v>2400</v>
      </c>
      <c r="AA18" s="37">
        <f t="shared" si="5"/>
        <v>0</v>
      </c>
      <c r="AB18" s="37">
        <f t="shared" si="6"/>
        <v>127352</v>
      </c>
    </row>
    <row r="19" spans="1:28" ht="33.75" x14ac:dyDescent="0.2">
      <c r="A19" s="10">
        <v>14</v>
      </c>
      <c r="B19" s="15" t="s">
        <v>23</v>
      </c>
      <c r="C19" s="30" t="s">
        <v>22</v>
      </c>
      <c r="D19" s="7" t="s">
        <v>14</v>
      </c>
      <c r="E19" s="7" t="s">
        <v>19</v>
      </c>
      <c r="F19" s="8" t="s">
        <v>9</v>
      </c>
      <c r="G19" s="7" t="s">
        <v>12</v>
      </c>
      <c r="H19" s="6">
        <f t="shared" si="0"/>
        <v>14</v>
      </c>
      <c r="I19" s="6"/>
      <c r="J19" s="12">
        <v>14</v>
      </c>
      <c r="K19" s="11"/>
      <c r="L19" s="14">
        <f t="shared" si="1"/>
        <v>105000</v>
      </c>
      <c r="M19" s="4">
        <v>105000</v>
      </c>
      <c r="N19" s="4"/>
      <c r="O19" s="5">
        <f t="shared" si="2"/>
        <v>420000</v>
      </c>
      <c r="P19" s="4">
        <v>420000</v>
      </c>
      <c r="Q19" s="4"/>
      <c r="R19" s="14">
        <f t="shared" si="3"/>
        <v>525000</v>
      </c>
      <c r="S19" s="29" t="s">
        <v>0</v>
      </c>
      <c r="T19" s="13"/>
      <c r="U19" s="32"/>
      <c r="V19" s="12">
        <v>0</v>
      </c>
      <c r="W19" s="12">
        <v>0</v>
      </c>
      <c r="X19" s="12">
        <v>0</v>
      </c>
      <c r="Y19" s="40">
        <v>0</v>
      </c>
      <c r="Z19" s="37">
        <f t="shared" si="4"/>
        <v>0</v>
      </c>
      <c r="AA19" s="37">
        <f t="shared" si="5"/>
        <v>0</v>
      </c>
      <c r="AB19" s="37">
        <f t="shared" si="6"/>
        <v>420000</v>
      </c>
    </row>
    <row r="20" spans="1:28" ht="46.5" customHeight="1" thickBot="1" x14ac:dyDescent="0.25">
      <c r="A20" s="10">
        <v>15</v>
      </c>
      <c r="B20" s="15" t="s">
        <v>21</v>
      </c>
      <c r="C20" s="30" t="s">
        <v>20</v>
      </c>
      <c r="D20" s="7" t="s">
        <v>14</v>
      </c>
      <c r="E20" s="7" t="s">
        <v>13</v>
      </c>
      <c r="F20" s="8" t="s">
        <v>15</v>
      </c>
      <c r="G20" s="7" t="s">
        <v>1</v>
      </c>
      <c r="H20" s="86">
        <f t="shared" si="0"/>
        <v>20</v>
      </c>
      <c r="I20" s="6">
        <v>20</v>
      </c>
      <c r="J20" s="12"/>
      <c r="K20" s="11"/>
      <c r="L20" s="14">
        <f t="shared" si="1"/>
        <v>150000</v>
      </c>
      <c r="M20" s="4">
        <v>150000</v>
      </c>
      <c r="N20" s="4"/>
      <c r="O20" s="88">
        <f t="shared" si="2"/>
        <v>600000</v>
      </c>
      <c r="P20" s="4">
        <v>600000</v>
      </c>
      <c r="Q20" s="4"/>
      <c r="R20" s="14">
        <f t="shared" si="3"/>
        <v>750000</v>
      </c>
      <c r="S20" s="29" t="s">
        <v>0</v>
      </c>
      <c r="T20" s="13"/>
      <c r="U20" s="32"/>
      <c r="V20" s="90">
        <v>0</v>
      </c>
      <c r="W20" s="12">
        <v>0</v>
      </c>
      <c r="X20" s="90">
        <v>0</v>
      </c>
      <c r="Y20" s="40">
        <v>0</v>
      </c>
      <c r="Z20" s="91">
        <f t="shared" si="4"/>
        <v>0</v>
      </c>
      <c r="AA20" s="37">
        <f t="shared" si="5"/>
        <v>0</v>
      </c>
      <c r="AB20" s="91">
        <f t="shared" si="6"/>
        <v>600000</v>
      </c>
    </row>
    <row r="21" spans="1:28" ht="23.25" customHeight="1" thickBot="1" x14ac:dyDescent="0.25">
      <c r="H21" s="87">
        <f>SUM(H6:H20)</f>
        <v>262</v>
      </c>
      <c r="O21" s="89">
        <f>SUM(O6:O20)</f>
        <v>6462394.7999999998</v>
      </c>
      <c r="V21" s="87">
        <f>SUM(V6:V20)</f>
        <v>73</v>
      </c>
      <c r="W21" s="31"/>
      <c r="X21" s="87">
        <f>SUM(X6:X20)</f>
        <v>0</v>
      </c>
      <c r="Z21" s="89">
        <f>SUM(Z6:Z20)</f>
        <v>37300</v>
      </c>
      <c r="AB21" s="89">
        <f>SUM(AB6:AB20)</f>
        <v>6499694.7999999998</v>
      </c>
    </row>
    <row r="22" spans="1:28" x14ac:dyDescent="0.2">
      <c r="H22" s="3"/>
      <c r="V22" s="31"/>
      <c r="W22" s="31"/>
    </row>
  </sheetData>
  <autoFilter ref="A5:U20" xr:uid="{00000000-0009-0000-0000-000000000000}"/>
  <mergeCells count="16">
    <mergeCell ref="Z1:Z4"/>
    <mergeCell ref="AA1:AA4"/>
    <mergeCell ref="AB1:AB4"/>
    <mergeCell ref="A1:A4"/>
    <mergeCell ref="B1:B4"/>
    <mergeCell ref="C1:C4"/>
    <mergeCell ref="D1:G3"/>
    <mergeCell ref="H1:K3"/>
    <mergeCell ref="L1:Q3"/>
    <mergeCell ref="R1:R4"/>
    <mergeCell ref="S1:U1"/>
    <mergeCell ref="S2:S4"/>
    <mergeCell ref="T2:T4"/>
    <mergeCell ref="U2:U4"/>
    <mergeCell ref="V1:W3"/>
    <mergeCell ref="X1:Y3"/>
  </mergeCells>
  <dataValidations count="1">
    <dataValidation allowBlank="1" showInputMessage="1" showErrorMessage="1" prompt="Kod gminy wg GUS_x000a_(6 cyfr w formacie 999999),_x000a_gdzie:_x000a_- pierwsze dwie to WK_x000a_(kod województwa),_x000a_- trzecia i czwarta to PK_x000a_(kod powiatu),_x000a_- piąta i szósta to GK_x000a_(kod gminy). " sqref="D4:G4" xr:uid="{00000000-0002-0000-0000-000000000000}"/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 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Kolega</dc:creator>
  <cp:lastModifiedBy>Paulina Morawa</cp:lastModifiedBy>
  <dcterms:created xsi:type="dcterms:W3CDTF">2019-02-08T07:44:44Z</dcterms:created>
  <dcterms:modified xsi:type="dcterms:W3CDTF">2019-02-28T10:24:56Z</dcterms:modified>
</cp:coreProperties>
</file>